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H29道路現況総括表" sheetId="1" r:id="rId1"/>
  </sheets>
  <definedNames>
    <definedName name="_xlnm.Print_Area" localSheetId="0">H29道路現況総括表!$A$1:$AP$23</definedName>
  </definedNames>
  <calcPr calcId="145621"/>
</workbook>
</file>

<file path=xl/calcChain.xml><?xml version="1.0" encoding="utf-8"?>
<calcChain xmlns="http://schemas.openxmlformats.org/spreadsheetml/2006/main">
  <c r="K14" i="1" l="1"/>
  <c r="H14" i="1"/>
  <c r="H12" i="1"/>
  <c r="H16" i="1" l="1"/>
  <c r="AN15" i="1"/>
  <c r="AG15" i="1"/>
  <c r="Z15" i="1"/>
  <c r="S15" i="1"/>
  <c r="H13" i="1"/>
  <c r="AJ12" i="1"/>
  <c r="AJ14" i="1" s="1"/>
  <c r="AC12" i="1"/>
  <c r="AC14" i="1" s="1"/>
  <c r="V12" i="1"/>
  <c r="V14" i="1" s="1"/>
  <c r="O12" i="1"/>
  <c r="O14" i="1" s="1"/>
  <c r="K12" i="1"/>
  <c r="AN11" i="1"/>
  <c r="AG11" i="1"/>
  <c r="Z11" i="1"/>
  <c r="S11" i="1"/>
  <c r="AN10" i="1"/>
  <c r="AG10" i="1"/>
  <c r="Z10" i="1"/>
  <c r="S10" i="1"/>
  <c r="AJ9" i="1"/>
  <c r="AJ16" i="1" s="1"/>
  <c r="AC9" i="1"/>
  <c r="AC16" i="1" s="1"/>
  <c r="V9" i="1"/>
  <c r="V16" i="1" s="1"/>
  <c r="O9" i="1"/>
  <c r="O16" i="1" s="1"/>
  <c r="AN8" i="1"/>
  <c r="AG8" i="1"/>
  <c r="Z8" i="1"/>
  <c r="S8" i="1"/>
  <c r="AN7" i="1"/>
  <c r="AG7" i="1"/>
  <c r="Z7" i="1"/>
  <c r="S7" i="1"/>
  <c r="AJ6" i="1"/>
  <c r="AC6" i="1"/>
  <c r="V6" i="1"/>
  <c r="O6" i="1"/>
  <c r="K6" i="1"/>
  <c r="K9" i="1" s="1"/>
  <c r="Z14" i="1" l="1"/>
  <c r="AN14" i="1"/>
  <c r="K16" i="1"/>
  <c r="S16" i="1" s="1"/>
  <c r="K13" i="1"/>
  <c r="Z16" i="1"/>
  <c r="AN16" i="1"/>
  <c r="S14" i="1"/>
  <c r="AG14" i="1"/>
  <c r="S6" i="1"/>
  <c r="Z6" i="1"/>
  <c r="AG6" i="1"/>
  <c r="AN6" i="1"/>
  <c r="S12" i="1"/>
  <c r="Z12" i="1"/>
  <c r="AG12" i="1"/>
  <c r="AN12" i="1"/>
  <c r="S9" i="1"/>
  <c r="Z9" i="1"/>
  <c r="AG9" i="1"/>
  <c r="AN9" i="1"/>
  <c r="O13" i="1"/>
  <c r="S13" i="1" s="1"/>
  <c r="V13" i="1"/>
  <c r="Z13" i="1" s="1"/>
  <c r="AC13" i="1"/>
  <c r="AG13" i="1" s="1"/>
  <c r="AJ13" i="1"/>
  <c r="AN13" i="1" s="1"/>
  <c r="AG16" i="1" l="1"/>
</calcChain>
</file>

<file path=xl/sharedStrings.xml><?xml version="1.0" encoding="utf-8"?>
<sst xmlns="http://schemas.openxmlformats.org/spreadsheetml/2006/main" count="41" uniqueCount="38">
  <si>
    <t>富山県の道路の現況一覧</t>
    <rPh sb="0" eb="3">
      <t>トヤマケン</t>
    </rPh>
    <rPh sb="4" eb="6">
      <t>ドウロ</t>
    </rPh>
    <rPh sb="7" eb="9">
      <t>ゲンキョウ</t>
    </rPh>
    <rPh sb="9" eb="11">
      <t>イチラン</t>
    </rPh>
    <phoneticPr fontId="3"/>
  </si>
  <si>
    <t>平成28年4月1日現在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</si>
  <si>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道路種別</t>
    <rPh sb="0" eb="2">
      <t>ドウロ</t>
    </rPh>
    <rPh sb="2" eb="4">
      <t>シュベツ</t>
    </rPh>
    <phoneticPr fontId="3"/>
  </si>
  <si>
    <t>路線数</t>
    <rPh sb="0" eb="2">
      <t>ロセン</t>
    </rPh>
    <rPh sb="2" eb="3">
      <t>スウ</t>
    </rPh>
    <phoneticPr fontId="3"/>
  </si>
  <si>
    <t>実延長
(m)</t>
    <rPh sb="0" eb="1">
      <t>ミ</t>
    </rPh>
    <rPh sb="1" eb="3">
      <t>エンチョウ</t>
    </rPh>
    <phoneticPr fontId="3"/>
  </si>
  <si>
    <t>改良済延長及び改良率</t>
    <rPh sb="0" eb="2">
      <t>カイリョウ</t>
    </rPh>
    <rPh sb="2" eb="3">
      <t>ス</t>
    </rPh>
    <rPh sb="3" eb="5">
      <t>エンチョウ</t>
    </rPh>
    <rPh sb="5" eb="6">
      <t>オヨ</t>
    </rPh>
    <rPh sb="7" eb="9">
      <t>カイリョウ</t>
    </rPh>
    <rPh sb="9" eb="10">
      <t>リツ</t>
    </rPh>
    <phoneticPr fontId="3"/>
  </si>
  <si>
    <t>舗装延長及び舗装率</t>
    <rPh sb="0" eb="2">
      <t>ホソウ</t>
    </rPh>
    <rPh sb="2" eb="4">
      <t>エンチョウ</t>
    </rPh>
    <rPh sb="4" eb="5">
      <t>オヨ</t>
    </rPh>
    <rPh sb="6" eb="8">
      <t>ホソウ</t>
    </rPh>
    <rPh sb="8" eb="9">
      <t>リツ</t>
    </rPh>
    <phoneticPr fontId="3"/>
  </si>
  <si>
    <t>5.5m未満除く
改良済延長(m)</t>
    <rPh sb="4" eb="6">
      <t>ミマン</t>
    </rPh>
    <rPh sb="6" eb="7">
      <t>ノゾ</t>
    </rPh>
    <rPh sb="9" eb="11">
      <t>カイリョウ</t>
    </rPh>
    <rPh sb="11" eb="12">
      <t>ズ</t>
    </rPh>
    <rPh sb="12" eb="14">
      <t>エンチョウ</t>
    </rPh>
    <phoneticPr fontId="3"/>
  </si>
  <si>
    <t>改良率
(%)</t>
    <rPh sb="0" eb="2">
      <t>カイリョウ</t>
    </rPh>
    <rPh sb="2" eb="3">
      <t>リツ</t>
    </rPh>
    <phoneticPr fontId="3"/>
  </si>
  <si>
    <t>5.5m未満含む
改良済延長(ｍ)</t>
    <rPh sb="4" eb="6">
      <t>ミマン</t>
    </rPh>
    <rPh sb="6" eb="7">
      <t>フク</t>
    </rPh>
    <rPh sb="9" eb="11">
      <t>カイリョウ</t>
    </rPh>
    <rPh sb="11" eb="12">
      <t>ズ</t>
    </rPh>
    <rPh sb="12" eb="14">
      <t>エンチョウ</t>
    </rPh>
    <phoneticPr fontId="3"/>
  </si>
  <si>
    <t>簡易除く
舗装延長(m)</t>
    <rPh sb="0" eb="2">
      <t>カンイ</t>
    </rPh>
    <rPh sb="2" eb="3">
      <t>ノゾ</t>
    </rPh>
    <rPh sb="5" eb="7">
      <t>ホソウ</t>
    </rPh>
    <rPh sb="7" eb="9">
      <t>エンチョウ</t>
    </rPh>
    <phoneticPr fontId="3"/>
  </si>
  <si>
    <t>舗装率
(%)</t>
    <rPh sb="0" eb="2">
      <t>ホソウ</t>
    </rPh>
    <rPh sb="2" eb="3">
      <t>リツ</t>
    </rPh>
    <phoneticPr fontId="3"/>
  </si>
  <si>
    <t>簡易含む
舗装延長(m)</t>
    <rPh sb="0" eb="2">
      <t>カンイ</t>
    </rPh>
    <rPh sb="2" eb="3">
      <t>フク</t>
    </rPh>
    <rPh sb="5" eb="7">
      <t>ホソウ</t>
    </rPh>
    <rPh sb="7" eb="9">
      <t>エンチョウ</t>
    </rPh>
    <phoneticPr fontId="3"/>
  </si>
  <si>
    <t>一般国道</t>
    <rPh sb="0" eb="1">
      <t>１</t>
    </rPh>
    <rPh sb="1" eb="2">
      <t>バン</t>
    </rPh>
    <rPh sb="2" eb="4">
      <t>コクドウ</t>
    </rPh>
    <phoneticPr fontId="3"/>
  </si>
  <si>
    <t>指定区間
(国土交通省管理)</t>
    <rPh sb="0" eb="2">
      <t>シテイ</t>
    </rPh>
    <rPh sb="2" eb="4">
      <t>クカン</t>
    </rPh>
    <rPh sb="6" eb="8">
      <t>コクド</t>
    </rPh>
    <rPh sb="8" eb="10">
      <t>コウツウ</t>
    </rPh>
    <rPh sb="10" eb="11">
      <t>ショウ</t>
    </rPh>
    <rPh sb="11" eb="13">
      <t>カンリ</t>
    </rPh>
    <phoneticPr fontId="3"/>
  </si>
  <si>
    <t>〃
(県管理)</t>
    <rPh sb="3" eb="4">
      <t>ケン</t>
    </rPh>
    <rPh sb="4" eb="6">
      <t>カンリ</t>
    </rPh>
    <phoneticPr fontId="3"/>
  </si>
  <si>
    <t>指定区間外
(県管理)</t>
    <rPh sb="0" eb="2">
      <t>シテイ</t>
    </rPh>
    <rPh sb="2" eb="4">
      <t>クカン</t>
    </rPh>
    <rPh sb="4" eb="5">
      <t>ガイ</t>
    </rPh>
    <rPh sb="7" eb="8">
      <t>ケン</t>
    </rPh>
    <rPh sb="8" eb="10">
      <t>カンリ</t>
    </rPh>
    <phoneticPr fontId="3"/>
  </si>
  <si>
    <t>計</t>
    <rPh sb="0" eb="1">
      <t>ケイ</t>
    </rPh>
    <phoneticPr fontId="3"/>
  </si>
  <si>
    <t>県道</t>
    <rPh sb="0" eb="2">
      <t>ケンドウ</t>
    </rPh>
    <phoneticPr fontId="3"/>
  </si>
  <si>
    <t>主要地方道</t>
    <rPh sb="0" eb="2">
      <t>シュヨウ</t>
    </rPh>
    <rPh sb="2" eb="4">
      <t>チホウ</t>
    </rPh>
    <rPh sb="4" eb="5">
      <t>ドウ</t>
    </rPh>
    <phoneticPr fontId="3"/>
  </si>
  <si>
    <t>一般県道</t>
    <rPh sb="0" eb="2">
      <t>イッパン</t>
    </rPh>
    <rPh sb="2" eb="4">
      <t>ケンドウ</t>
    </rPh>
    <phoneticPr fontId="3"/>
  </si>
  <si>
    <t>国県道計</t>
    <rPh sb="0" eb="1">
      <t>コク</t>
    </rPh>
    <rPh sb="1" eb="3">
      <t>ケンドウ</t>
    </rPh>
    <rPh sb="3" eb="4">
      <t>ケイ</t>
    </rPh>
    <phoneticPr fontId="3"/>
  </si>
  <si>
    <t>うち県管理</t>
    <rPh sb="2" eb="3">
      <t>ケン</t>
    </rPh>
    <rPh sb="3" eb="5">
      <t>カンリ</t>
    </rPh>
    <phoneticPr fontId="3"/>
  </si>
  <si>
    <t>市町村道</t>
    <rPh sb="0" eb="3">
      <t>シチョウソン</t>
    </rPh>
    <rPh sb="3" eb="4">
      <t>ドウ</t>
    </rPh>
    <phoneticPr fontId="3"/>
  </si>
  <si>
    <t>総計</t>
    <rPh sb="0" eb="2">
      <t>ソウケイ</t>
    </rPh>
    <phoneticPr fontId="3"/>
  </si>
  <si>
    <t>注)</t>
    <rPh sb="0" eb="1">
      <t>チュウ</t>
    </rPh>
    <phoneticPr fontId="3"/>
  </si>
  <si>
    <t>1.</t>
    <phoneticPr fontId="3"/>
  </si>
  <si>
    <t>旧道を含む。</t>
    <rPh sb="0" eb="2">
      <t>キュウドウ</t>
    </rPh>
    <rPh sb="3" eb="4">
      <t>フク</t>
    </rPh>
    <phoneticPr fontId="3"/>
  </si>
  <si>
    <t>2.</t>
  </si>
  <si>
    <r>
      <t>一般国道の路線数の計が合わないのは、一般国道156号に指定区間と指定区間外があることと、一般国道</t>
    </r>
    <r>
      <rPr>
        <sz val="11"/>
        <rFont val="ＭＳ Ｐゴシック"/>
        <family val="3"/>
        <charset val="128"/>
      </rPr>
      <t>470号(能越自動車道)に国土交通省管理区間(氷見北IC～高岡IC間)と県管理区間(高岡IC～小矢部砺波JCT間)があることによる。</t>
    </r>
    <rPh sb="0" eb="2">
      <t>イッパン</t>
    </rPh>
    <rPh sb="2" eb="4">
      <t>コクドウ</t>
    </rPh>
    <rPh sb="5" eb="7">
      <t>ロセン</t>
    </rPh>
    <rPh sb="7" eb="8">
      <t>スウ</t>
    </rPh>
    <rPh sb="9" eb="10">
      <t>ケイ</t>
    </rPh>
    <rPh sb="11" eb="12">
      <t>ア</t>
    </rPh>
    <rPh sb="18" eb="20">
      <t>イッパン</t>
    </rPh>
    <rPh sb="20" eb="22">
      <t>コクドウ</t>
    </rPh>
    <rPh sb="25" eb="26">
      <t>ゴウ</t>
    </rPh>
    <rPh sb="27" eb="29">
      <t>シテイ</t>
    </rPh>
    <rPh sb="29" eb="31">
      <t>クカン</t>
    </rPh>
    <rPh sb="32" eb="34">
      <t>シテイ</t>
    </rPh>
    <rPh sb="34" eb="36">
      <t>クカン</t>
    </rPh>
    <rPh sb="36" eb="37">
      <t>ガイ</t>
    </rPh>
    <rPh sb="44" eb="46">
      <t>イッパン</t>
    </rPh>
    <rPh sb="46" eb="48">
      <t>コクドウ</t>
    </rPh>
    <rPh sb="51" eb="52">
      <t>ゴウ</t>
    </rPh>
    <rPh sb="53" eb="54">
      <t>ノウ</t>
    </rPh>
    <rPh sb="54" eb="55">
      <t>エツ</t>
    </rPh>
    <rPh sb="55" eb="58">
      <t>ジドウシャ</t>
    </rPh>
    <rPh sb="58" eb="59">
      <t>ドウ</t>
    </rPh>
    <rPh sb="61" eb="63">
      <t>コクド</t>
    </rPh>
    <rPh sb="63" eb="65">
      <t>コウツウ</t>
    </rPh>
    <rPh sb="65" eb="66">
      <t>ショウ</t>
    </rPh>
    <rPh sb="66" eb="68">
      <t>カンリ</t>
    </rPh>
    <rPh sb="68" eb="70">
      <t>クカン</t>
    </rPh>
    <rPh sb="71" eb="73">
      <t>ヒミ</t>
    </rPh>
    <rPh sb="73" eb="74">
      <t>キタ</t>
    </rPh>
    <rPh sb="77" eb="79">
      <t>タカオカ</t>
    </rPh>
    <rPh sb="81" eb="82">
      <t>カン</t>
    </rPh>
    <rPh sb="84" eb="85">
      <t>ケン</t>
    </rPh>
    <rPh sb="85" eb="87">
      <t>カンリ</t>
    </rPh>
    <rPh sb="87" eb="89">
      <t>クカン</t>
    </rPh>
    <rPh sb="90" eb="92">
      <t>タカオカ</t>
    </rPh>
    <rPh sb="95" eb="98">
      <t>オヤベ</t>
    </rPh>
    <rPh sb="98" eb="100">
      <t>トナミ</t>
    </rPh>
    <rPh sb="103" eb="104">
      <t>カン</t>
    </rPh>
    <phoneticPr fontId="3"/>
  </si>
  <si>
    <t>3.</t>
  </si>
  <si>
    <t>自転車歩行者専用道路，歩行者専用道路は除く。</t>
    <rPh sb="0" eb="3">
      <t>ジテンシャ</t>
    </rPh>
    <rPh sb="3" eb="6">
      <t>ホコウシャ</t>
    </rPh>
    <rPh sb="6" eb="8">
      <t>センヨウ</t>
    </rPh>
    <rPh sb="8" eb="10">
      <t>ドウロ</t>
    </rPh>
    <rPh sb="11" eb="14">
      <t>ホコウシャ</t>
    </rPh>
    <rPh sb="14" eb="16">
      <t>センヨウ</t>
    </rPh>
    <rPh sb="16" eb="18">
      <t>ドウロ</t>
    </rPh>
    <rPh sb="19" eb="20">
      <t>ノゾ</t>
    </rPh>
    <phoneticPr fontId="3"/>
  </si>
  <si>
    <t>4.</t>
  </si>
  <si>
    <r>
      <t xml:space="preserve">有料道路を含む（県道富山立山公園線 </t>
    </r>
    <r>
      <rPr>
        <sz val="11"/>
        <rFont val="ＭＳ Ｐゴシック"/>
        <family val="3"/>
        <charset val="128"/>
      </rPr>
      <t>L=</t>
    </r>
    <r>
      <rPr>
        <sz val="11"/>
        <rFont val="ＭＳ Ｐゴシック"/>
        <family val="3"/>
        <charset val="128"/>
      </rPr>
      <t>14,2</t>
    </r>
    <r>
      <rPr>
        <sz val="11"/>
        <rFont val="ＭＳ Ｐゴシック"/>
        <family val="3"/>
        <charset val="128"/>
      </rPr>
      <t>72m</t>
    </r>
    <r>
      <rPr>
        <sz val="11"/>
        <rFont val="ＭＳ Ｐゴシック"/>
        <family val="3"/>
        <charset val="128"/>
      </rPr>
      <t xml:space="preserve">、一般国道470号(能越自動車道) </t>
    </r>
    <r>
      <rPr>
        <sz val="11"/>
        <rFont val="ＭＳ Ｐゴシック"/>
        <family val="3"/>
        <charset val="128"/>
      </rPr>
      <t>L=</t>
    </r>
    <r>
      <rPr>
        <sz val="11"/>
        <rFont val="ＭＳ Ｐゴシック"/>
        <family val="3"/>
        <charset val="128"/>
      </rPr>
      <t>13,700</t>
    </r>
    <r>
      <rPr>
        <sz val="11"/>
        <rFont val="ＭＳ Ｐゴシック"/>
        <family val="3"/>
        <charset val="128"/>
      </rPr>
      <t>m）。</t>
    </r>
    <rPh sb="0" eb="2">
      <t>ユウリョウ</t>
    </rPh>
    <rPh sb="2" eb="4">
      <t>ドウロ</t>
    </rPh>
    <rPh sb="5" eb="6">
      <t>フク</t>
    </rPh>
    <rPh sb="8" eb="10">
      <t>ケンドウ</t>
    </rPh>
    <rPh sb="10" eb="12">
      <t>トヤマ</t>
    </rPh>
    <rPh sb="12" eb="14">
      <t>タテヤマ</t>
    </rPh>
    <rPh sb="14" eb="16">
      <t>コウエン</t>
    </rPh>
    <rPh sb="16" eb="17">
      <t>セン</t>
    </rPh>
    <rPh sb="28" eb="30">
      <t>イッパン</t>
    </rPh>
    <rPh sb="30" eb="32">
      <t>コクドウ</t>
    </rPh>
    <rPh sb="35" eb="36">
      <t>ゴウ</t>
    </rPh>
    <rPh sb="37" eb="38">
      <t>ノウ</t>
    </rPh>
    <rPh sb="38" eb="39">
      <t>エツ</t>
    </rPh>
    <rPh sb="39" eb="42">
      <t>ジドウシャ</t>
    </rPh>
    <rPh sb="42" eb="43">
      <t>ドウ</t>
    </rPh>
    <phoneticPr fontId="3"/>
  </si>
  <si>
    <t>5.</t>
  </si>
  <si>
    <r>
      <t>指定区間国道に一般国道470号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能越自動車道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を含む。</t>
    </r>
    <rPh sb="0" eb="2">
      <t>シテイ</t>
    </rPh>
    <rPh sb="2" eb="4">
      <t>クカン</t>
    </rPh>
    <rPh sb="4" eb="6">
      <t>コクドウ</t>
    </rPh>
    <rPh sb="7" eb="9">
      <t>イッパン</t>
    </rPh>
    <rPh sb="9" eb="11">
      <t>コクドウ</t>
    </rPh>
    <rPh sb="14" eb="15">
      <t>ゴウ</t>
    </rPh>
    <rPh sb="16" eb="17">
      <t>ノウ</t>
    </rPh>
    <rPh sb="17" eb="18">
      <t>エツ</t>
    </rPh>
    <rPh sb="18" eb="21">
      <t>ジドウシャ</t>
    </rPh>
    <rPh sb="21" eb="22">
      <t>ドウ</t>
    </rPh>
    <rPh sb="24" eb="25">
      <t>フク</t>
    </rPh>
    <phoneticPr fontId="3"/>
  </si>
  <si>
    <t>6.</t>
  </si>
  <si>
    <t>県管理道路に国道470号(能越自動車道)Ｌ＝13,700ｍ(高岡IC～小矢部砺波JCT間)を含む。</t>
    <rPh sb="0" eb="1">
      <t>ケン</t>
    </rPh>
    <rPh sb="1" eb="3">
      <t>カンリ</t>
    </rPh>
    <rPh sb="3" eb="5">
      <t>ドウロ</t>
    </rPh>
    <rPh sb="6" eb="8">
      <t>コクドウ</t>
    </rPh>
    <rPh sb="11" eb="12">
      <t>ゴウ</t>
    </rPh>
    <rPh sb="13" eb="14">
      <t>ノウ</t>
    </rPh>
    <rPh sb="14" eb="15">
      <t>エツ</t>
    </rPh>
    <rPh sb="15" eb="18">
      <t>ジドウシャ</t>
    </rPh>
    <rPh sb="18" eb="19">
      <t>ドウ</t>
    </rPh>
    <rPh sb="30" eb="32">
      <t>タカオカ</t>
    </rPh>
    <rPh sb="35" eb="38">
      <t>オヤベ</t>
    </rPh>
    <rPh sb="38" eb="40">
      <t>トナミ</t>
    </rPh>
    <rPh sb="43" eb="44">
      <t>カン</t>
    </rPh>
    <rPh sb="46" eb="47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</si>
</sst>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5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0" xfId="0" applyFont="1" applyFill="1"/>
    <xf numFmtId="0" fontId="4" fillId="2" borderId="57" xfId="0" applyFont="1" applyFill="1" applyBorder="1"/>
    <xf numFmtId="0" fontId="4" fillId="2" borderId="0" xfId="0" applyFont="1" applyFill="1" applyAlignment="1">
      <alignment horizontal="right"/>
    </xf>
    <xf numFmtId="0" fontId="1" fillId="2" borderId="2" xfId="0" quotePrefix="1" applyFont="1" applyFill="1" applyBorder="1" applyAlignment="1"/>
    <xf numFmtId="0" fontId="1" fillId="2" borderId="2" xfId="0" applyFont="1" applyFill="1" applyBorder="1" applyAlignment="1"/>
    <xf numFmtId="0" fontId="1" fillId="2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/>
    <xf numFmtId="0" fontId="1" fillId="2" borderId="0" xfId="0" quotePrefix="1" applyFont="1" applyFill="1" applyBorder="1" applyAlignment="1"/>
    <xf numFmtId="0" fontId="0" fillId="2" borderId="0" xfId="0" quotePrefix="1" applyFill="1" applyBorder="1" applyAlignment="1"/>
    <xf numFmtId="0" fontId="0" fillId="2" borderId="0" xfId="0" applyFont="1" applyFill="1" applyAlignment="1"/>
    <xf numFmtId="0" fontId="0" fillId="0" borderId="0" xfId="0" applyAlignment="1"/>
    <xf numFmtId="0" fontId="0" fillId="0" borderId="0" xfId="0" applyFill="1" applyAlignment="1"/>
    <xf numFmtId="0" fontId="1" fillId="2" borderId="0" xfId="0" applyFont="1" applyFill="1" applyAlignment="1"/>
    <xf numFmtId="176" fontId="1" fillId="2" borderId="0" xfId="0" applyNumberFormat="1" applyFont="1" applyFill="1"/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176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76" fontId="10" fillId="0" borderId="88" xfId="1" applyNumberFormat="1" applyFont="1" applyFill="1" applyBorder="1" applyAlignment="1"/>
    <xf numFmtId="176" fontId="10" fillId="0" borderId="86" xfId="1" applyNumberFormat="1" applyFont="1" applyFill="1" applyBorder="1" applyAlignment="1"/>
    <xf numFmtId="177" fontId="10" fillId="0" borderId="86" xfId="0" applyNumberFormat="1" applyFont="1" applyFill="1" applyBorder="1" applyAlignment="1">
      <alignment horizontal="right"/>
    </xf>
    <xf numFmtId="177" fontId="11" fillId="0" borderId="86" xfId="0" applyNumberFormat="1" applyFont="1" applyFill="1" applyBorder="1" applyAlignment="1">
      <alignment horizontal="right"/>
    </xf>
    <xf numFmtId="177" fontId="11" fillId="0" borderId="89" xfId="0" applyNumberFormat="1" applyFont="1" applyFill="1" applyBorder="1" applyAlignment="1">
      <alignment horizontal="right"/>
    </xf>
    <xf numFmtId="176" fontId="10" fillId="0" borderId="85" xfId="1" applyNumberFormat="1" applyFont="1" applyFill="1" applyBorder="1" applyAlignment="1"/>
    <xf numFmtId="177" fontId="11" fillId="0" borderId="87" xfId="0" applyNumberFormat="1" applyFont="1" applyFill="1" applyBorder="1" applyAlignment="1">
      <alignment horizontal="right"/>
    </xf>
    <xf numFmtId="177" fontId="10" fillId="0" borderId="89" xfId="0" applyNumberFormat="1" applyFont="1" applyFill="1" applyBorder="1" applyAlignment="1">
      <alignment horizontal="right"/>
    </xf>
    <xf numFmtId="177" fontId="8" fillId="0" borderId="78" xfId="0" applyNumberFormat="1" applyFont="1" applyFill="1" applyBorder="1" applyAlignment="1">
      <alignment horizontal="right"/>
    </xf>
    <xf numFmtId="177" fontId="1" fillId="0" borderId="78" xfId="0" applyNumberFormat="1" applyFont="1" applyFill="1" applyBorder="1" applyAlignment="1">
      <alignment horizontal="right"/>
    </xf>
    <xf numFmtId="177" fontId="1" fillId="0" borderId="80" xfId="0" applyNumberFormat="1" applyFont="1" applyFill="1" applyBorder="1" applyAlignment="1">
      <alignment horizontal="right"/>
    </xf>
    <xf numFmtId="176" fontId="6" fillId="0" borderId="9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177" fontId="1" fillId="0" borderId="79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7" fontId="8" fillId="0" borderId="80" xfId="0" applyNumberFormat="1" applyFont="1" applyFill="1" applyBorder="1" applyAlignment="1">
      <alignment horizontal="right"/>
    </xf>
    <xf numFmtId="0" fontId="9" fillId="2" borderId="82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/>
    </xf>
    <xf numFmtId="176" fontId="10" fillId="0" borderId="82" xfId="1" applyNumberFormat="1" applyFont="1" applyFill="1" applyBorder="1" applyAlignment="1"/>
    <xf numFmtId="176" fontId="10" fillId="0" borderId="83" xfId="1" applyNumberFormat="1" applyFont="1" applyFill="1" applyBorder="1" applyAlignment="1"/>
    <xf numFmtId="176" fontId="10" fillId="0" borderId="84" xfId="1" applyNumberFormat="1" applyFont="1" applyFill="1" applyBorder="1" applyAlignment="1"/>
    <xf numFmtId="0" fontId="4" fillId="2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8" fillId="0" borderId="56" xfId="0" applyNumberFormat="1" applyFont="1" applyFill="1" applyBorder="1" applyAlignment="1">
      <alignment horizontal="right"/>
    </xf>
    <xf numFmtId="176" fontId="1" fillId="0" borderId="49" xfId="0" applyNumberFormat="1" applyFont="1" applyFill="1" applyBorder="1" applyAlignment="1">
      <alignment horizontal="right"/>
    </xf>
    <xf numFmtId="177" fontId="8" fillId="0" borderId="49" xfId="0" applyNumberFormat="1" applyFont="1" applyFill="1" applyBorder="1" applyAlignment="1">
      <alignment horizontal="right"/>
    </xf>
    <xf numFmtId="177" fontId="1" fillId="0" borderId="49" xfId="0" applyNumberFormat="1" applyFont="1" applyFill="1" applyBorder="1" applyAlignment="1">
      <alignment horizontal="right"/>
    </xf>
    <xf numFmtId="177" fontId="1" fillId="0" borderId="50" xfId="0" applyNumberFormat="1" applyFont="1" applyFill="1" applyBorder="1" applyAlignment="1">
      <alignment horizontal="right"/>
    </xf>
    <xf numFmtId="176" fontId="8" fillId="0" borderId="54" xfId="0" applyNumberFormat="1" applyFont="1" applyFill="1" applyBorder="1" applyAlignment="1">
      <alignment horizontal="right"/>
    </xf>
    <xf numFmtId="177" fontId="1" fillId="0" borderId="55" xfId="0" applyNumberFormat="1" applyFont="1" applyFill="1" applyBorder="1" applyAlignment="1">
      <alignment horizontal="right"/>
    </xf>
    <xf numFmtId="177" fontId="8" fillId="0" borderId="50" xfId="0" applyNumberFormat="1" applyFont="1" applyFill="1" applyBorder="1" applyAlignment="1">
      <alignment horizontal="right"/>
    </xf>
    <xf numFmtId="176" fontId="8" fillId="0" borderId="9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 horizontal="right"/>
    </xf>
    <xf numFmtId="0" fontId="4" fillId="2" borderId="8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176" fontId="8" fillId="0" borderId="51" xfId="0" applyNumberFormat="1" applyFont="1" applyFill="1" applyBorder="1" applyAlignment="1">
      <alignment horizontal="right"/>
    </xf>
    <xf numFmtId="176" fontId="1" fillId="0" borderId="52" xfId="0" applyNumberFormat="1" applyFont="1" applyFill="1" applyBorder="1" applyAlignment="1">
      <alignment horizontal="right"/>
    </xf>
    <xf numFmtId="176" fontId="1" fillId="0" borderId="53" xfId="0" applyNumberFormat="1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176" fontId="1" fillId="0" borderId="15" xfId="0" applyNumberFormat="1" applyFont="1" applyFill="1" applyBorder="1" applyAlignment="1">
      <alignment horizontal="right"/>
    </xf>
    <xf numFmtId="176" fontId="1" fillId="0" borderId="20" xfId="0" applyNumberFormat="1" applyFont="1" applyFill="1" applyBorder="1" applyAlignment="1">
      <alignment horizontal="right"/>
    </xf>
    <xf numFmtId="176" fontId="8" fillId="0" borderId="58" xfId="0" applyNumberFormat="1" applyFont="1" applyFill="1" applyBorder="1" applyAlignment="1">
      <alignment horizontal="right"/>
    </xf>
    <xf numFmtId="176" fontId="1" fillId="0" borderId="59" xfId="0" applyNumberFormat="1" applyFont="1" applyFill="1" applyBorder="1" applyAlignment="1">
      <alignment horizontal="right"/>
    </xf>
    <xf numFmtId="177" fontId="8" fillId="0" borderId="65" xfId="0" applyNumberFormat="1" applyFont="1" applyFill="1" applyBorder="1" applyAlignment="1">
      <alignment horizontal="right"/>
    </xf>
    <xf numFmtId="177" fontId="1" fillId="0" borderId="65" xfId="0" applyNumberFormat="1" applyFont="1" applyFill="1" applyBorder="1" applyAlignment="1">
      <alignment horizontal="right"/>
    </xf>
    <xf numFmtId="177" fontId="1" fillId="0" borderId="67" xfId="0" applyNumberFormat="1" applyFont="1" applyFill="1" applyBorder="1" applyAlignment="1">
      <alignment horizontal="right"/>
    </xf>
    <xf numFmtId="176" fontId="8" fillId="0" borderId="64" xfId="0" applyNumberFormat="1" applyFont="1" applyFill="1" applyBorder="1" applyAlignment="1">
      <alignment horizontal="right"/>
    </xf>
    <xf numFmtId="177" fontId="1" fillId="0" borderId="66" xfId="0" applyNumberFormat="1" applyFont="1" applyFill="1" applyBorder="1" applyAlignment="1">
      <alignment horizontal="right"/>
    </xf>
    <xf numFmtId="177" fontId="8" fillId="0" borderId="67" xfId="0" applyNumberFormat="1" applyFont="1" applyFill="1" applyBorder="1" applyAlignment="1">
      <alignment horizontal="right"/>
    </xf>
    <xf numFmtId="176" fontId="6" fillId="0" borderId="54" xfId="0" applyNumberFormat="1" applyFont="1" applyFill="1" applyBorder="1" applyAlignment="1">
      <alignment horizontal="right"/>
    </xf>
    <xf numFmtId="176" fontId="7" fillId="0" borderId="49" xfId="0" applyNumberFormat="1" applyFont="1" applyFill="1" applyBorder="1" applyAlignment="1">
      <alignment horizontal="right"/>
    </xf>
    <xf numFmtId="176" fontId="6" fillId="0" borderId="56" xfId="0" applyNumberFormat="1" applyFont="1" applyFill="1" applyBorder="1" applyAlignment="1">
      <alignment horizontal="right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176" fontId="8" fillId="0" borderId="61" xfId="0" applyNumberFormat="1" applyFont="1" applyFill="1" applyBorder="1" applyAlignment="1">
      <alignment horizontal="right"/>
    </xf>
    <xf numFmtId="176" fontId="1" fillId="0" borderId="62" xfId="0" applyNumberFormat="1" applyFont="1" applyFill="1" applyBorder="1" applyAlignment="1">
      <alignment horizontal="right"/>
    </xf>
    <xf numFmtId="176" fontId="1" fillId="0" borderId="63" xfId="0" applyNumberFormat="1" applyFont="1" applyFill="1" applyBorder="1" applyAlignment="1">
      <alignment horizontal="right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/>
    </xf>
    <xf numFmtId="176" fontId="7" fillId="0" borderId="52" xfId="0" applyNumberFormat="1" applyFont="1" applyFill="1" applyBorder="1" applyAlignment="1">
      <alignment horizontal="right"/>
    </xf>
    <xf numFmtId="176" fontId="7" fillId="0" borderId="53" xfId="0" applyNumberFormat="1" applyFont="1" applyFill="1" applyBorder="1" applyAlignment="1">
      <alignment horizontal="right"/>
    </xf>
    <xf numFmtId="176" fontId="6" fillId="0" borderId="77" xfId="0" applyNumberFormat="1" applyFont="1" applyFill="1" applyBorder="1" applyAlignment="1">
      <alignment horizontal="right"/>
    </xf>
    <xf numFmtId="176" fontId="7" fillId="0" borderId="70" xfId="0" applyNumberFormat="1" applyFont="1" applyFill="1" applyBorder="1" applyAlignment="1">
      <alignment horizontal="right"/>
    </xf>
    <xf numFmtId="177" fontId="8" fillId="0" borderId="70" xfId="0" applyNumberFormat="1" applyFont="1" applyFill="1" applyBorder="1" applyAlignment="1">
      <alignment horizontal="right"/>
    </xf>
    <xf numFmtId="177" fontId="1" fillId="0" borderId="70" xfId="0" applyNumberFormat="1" applyFont="1" applyFill="1" applyBorder="1" applyAlignment="1">
      <alignment horizontal="right"/>
    </xf>
    <xf numFmtId="177" fontId="1" fillId="0" borderId="71" xfId="0" applyNumberFormat="1" applyFont="1" applyFill="1" applyBorder="1" applyAlignment="1">
      <alignment horizontal="right"/>
    </xf>
    <xf numFmtId="176" fontId="6" fillId="0" borderId="75" xfId="0" applyNumberFormat="1" applyFont="1" applyFill="1" applyBorder="1" applyAlignment="1">
      <alignment horizontal="right"/>
    </xf>
    <xf numFmtId="177" fontId="1" fillId="0" borderId="76" xfId="0" applyNumberFormat="1" applyFont="1" applyFill="1" applyBorder="1" applyAlignment="1">
      <alignment horizontal="right"/>
    </xf>
    <xf numFmtId="177" fontId="8" fillId="0" borderId="59" xfId="0" applyNumberFormat="1" applyFont="1" applyFill="1" applyBorder="1" applyAlignment="1">
      <alignment horizontal="right"/>
    </xf>
    <xf numFmtId="177" fontId="1" fillId="0" borderId="59" xfId="0" applyNumberFormat="1" applyFont="1" applyFill="1" applyBorder="1" applyAlignment="1">
      <alignment horizontal="right"/>
    </xf>
    <xf numFmtId="177" fontId="1" fillId="0" borderId="68" xfId="0" applyNumberFormat="1" applyFont="1" applyFill="1" applyBorder="1" applyAlignment="1">
      <alignment horizontal="right"/>
    </xf>
    <xf numFmtId="176" fontId="8" fillId="0" borderId="69" xfId="0" applyNumberFormat="1" applyFont="1" applyFill="1" applyBorder="1" applyAlignment="1">
      <alignment horizontal="right"/>
    </xf>
    <xf numFmtId="0" fontId="4" fillId="2" borderId="33" xfId="0" applyFont="1" applyFill="1" applyBorder="1" applyAlignment="1">
      <alignment horizontal="center" vertical="center" textRotation="255"/>
    </xf>
    <xf numFmtId="0" fontId="4" fillId="2" borderId="57" xfId="0" applyFont="1" applyFill="1" applyBorder="1" applyAlignment="1">
      <alignment horizontal="center" vertical="center" textRotation="255"/>
    </xf>
    <xf numFmtId="0" fontId="4" fillId="2" borderId="70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176" fontId="6" fillId="0" borderId="72" xfId="0" applyNumberFormat="1" applyFont="1" applyFill="1" applyBorder="1" applyAlignment="1">
      <alignment horizontal="right"/>
    </xf>
    <xf numFmtId="176" fontId="7" fillId="0" borderId="73" xfId="0" applyNumberFormat="1" applyFont="1" applyFill="1" applyBorder="1" applyAlignment="1">
      <alignment horizontal="right"/>
    </xf>
    <xf numFmtId="176" fontId="7" fillId="0" borderId="74" xfId="0" applyNumberFormat="1" applyFont="1" applyFill="1" applyBorder="1" applyAlignment="1">
      <alignment horizontal="right"/>
    </xf>
    <xf numFmtId="176" fontId="6" fillId="0" borderId="48" xfId="0" applyNumberFormat="1" applyFont="1" applyFill="1" applyBorder="1" applyAlignment="1">
      <alignment horizontal="right"/>
    </xf>
    <xf numFmtId="0" fontId="7" fillId="0" borderId="43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right"/>
    </xf>
    <xf numFmtId="177" fontId="8" fillId="0" borderId="42" xfId="0" applyNumberFormat="1" applyFont="1" applyFill="1" applyBorder="1" applyAlignment="1">
      <alignment horizontal="right"/>
    </xf>
    <xf numFmtId="177" fontId="1" fillId="0" borderId="43" xfId="0" applyNumberFormat="1" applyFont="1" applyFill="1" applyBorder="1" applyAlignment="1">
      <alignment horizontal="right"/>
    </xf>
    <xf numFmtId="177" fontId="1" fillId="0" borderId="44" xfId="0" applyNumberFormat="1" applyFont="1" applyFill="1" applyBorder="1" applyAlignment="1">
      <alignment horizontal="right"/>
    </xf>
    <xf numFmtId="0" fontId="4" fillId="2" borderId="49" xfId="0" applyFont="1" applyFill="1" applyBorder="1" applyAlignment="1">
      <alignment horizontal="center" vertical="center" wrapText="1"/>
    </xf>
    <xf numFmtId="177" fontId="8" fillId="0" borderId="34" xfId="0" applyNumberFormat="1" applyFont="1" applyFill="1" applyBorder="1" applyAlignment="1">
      <alignment horizontal="right"/>
    </xf>
    <xf numFmtId="177" fontId="1" fillId="0" borderId="34" xfId="0" applyNumberFormat="1" applyFont="1" applyFill="1" applyBorder="1" applyAlignment="1">
      <alignment horizontal="right"/>
    </xf>
    <xf numFmtId="177" fontId="1" fillId="0" borderId="35" xfId="0" applyNumberFormat="1" applyFont="1" applyFill="1" applyBorder="1" applyAlignment="1">
      <alignment horizontal="right"/>
    </xf>
    <xf numFmtId="0" fontId="4" fillId="2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76" fontId="6" fillId="0" borderId="45" xfId="0" applyNumberFormat="1" applyFont="1" applyFill="1" applyBorder="1" applyAlignment="1">
      <alignment horizontal="right"/>
    </xf>
    <xf numFmtId="0" fontId="7" fillId="0" borderId="44" xfId="0" applyFont="1" applyFill="1" applyBorder="1" applyAlignment="1">
      <alignment horizontal="right"/>
    </xf>
    <xf numFmtId="177" fontId="1" fillId="0" borderId="47" xfId="0" applyNumberFormat="1" applyFont="1" applyFill="1" applyBorder="1" applyAlignment="1">
      <alignment horizontal="right"/>
    </xf>
    <xf numFmtId="177" fontId="1" fillId="0" borderId="40" xfId="0" applyNumberFormat="1" applyFont="1" applyFill="1" applyBorder="1" applyAlignment="1">
      <alignment horizontal="right"/>
    </xf>
    <xf numFmtId="176" fontId="6" fillId="0" borderId="41" xfId="0" applyNumberFormat="1" applyFont="1" applyFill="1" applyBorder="1" applyAlignment="1">
      <alignment horizontal="right"/>
    </xf>
    <xf numFmtId="176" fontId="7" fillId="0" borderId="34" xfId="0" applyNumberFormat="1" applyFont="1" applyFill="1" applyBorder="1" applyAlignment="1">
      <alignment horizontal="right"/>
    </xf>
    <xf numFmtId="176" fontId="6" fillId="0" borderId="39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 horizontal="right"/>
    </xf>
    <xf numFmtId="176" fontId="7" fillId="0" borderId="38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tabSelected="1" view="pageBreakPreview" zoomScaleNormal="100" zoomScaleSheetLayoutView="100" workbookViewId="0">
      <selection activeCell="AW12" sqref="AW12"/>
    </sheetView>
  </sheetViews>
  <sheetFormatPr defaultColWidth="2.625" defaultRowHeight="24.95" customHeight="1"/>
  <cols>
    <col min="1" max="1" width="3.125" style="1" customWidth="1"/>
    <col min="2" max="28" width="2.75" style="1" customWidth="1"/>
    <col min="29" max="42" width="2.75" style="12" customWidth="1"/>
    <col min="43" max="16384" width="2.625" style="1"/>
  </cols>
  <sheetData>
    <row r="1" spans="1:43" ht="24.9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</row>
    <row r="2" spans="1:43" s="2" customFormat="1" ht="12.75" thickBot="1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  <c r="AJ2" s="4"/>
      <c r="AK2" s="158" t="s">
        <v>1</v>
      </c>
      <c r="AL2" s="159"/>
      <c r="AM2" s="159"/>
      <c r="AN2" s="159"/>
      <c r="AO2" s="159"/>
      <c r="AP2" s="159"/>
    </row>
    <row r="3" spans="1:43" ht="24.95" customHeight="1">
      <c r="A3" s="160" t="s">
        <v>2</v>
      </c>
      <c r="B3" s="161"/>
      <c r="C3" s="161"/>
      <c r="D3" s="161"/>
      <c r="E3" s="161"/>
      <c r="F3" s="161"/>
      <c r="G3" s="162"/>
      <c r="H3" s="169" t="s">
        <v>3</v>
      </c>
      <c r="I3" s="161"/>
      <c r="J3" s="162"/>
      <c r="K3" s="169" t="s">
        <v>4</v>
      </c>
      <c r="L3" s="161"/>
      <c r="M3" s="161"/>
      <c r="N3" s="162"/>
      <c r="O3" s="171" t="s">
        <v>5</v>
      </c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3"/>
      <c r="AC3" s="174" t="s">
        <v>6</v>
      </c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6"/>
    </row>
    <row r="4" spans="1:43" ht="12.75" customHeight="1">
      <c r="A4" s="163"/>
      <c r="B4" s="164"/>
      <c r="C4" s="164"/>
      <c r="D4" s="164"/>
      <c r="E4" s="164"/>
      <c r="F4" s="164"/>
      <c r="G4" s="165"/>
      <c r="H4" s="170"/>
      <c r="I4" s="164"/>
      <c r="J4" s="165"/>
      <c r="K4" s="170"/>
      <c r="L4" s="164"/>
      <c r="M4" s="164"/>
      <c r="N4" s="165"/>
      <c r="O4" s="177" t="s">
        <v>7</v>
      </c>
      <c r="P4" s="178"/>
      <c r="Q4" s="178"/>
      <c r="R4" s="178"/>
      <c r="S4" s="132" t="s">
        <v>8</v>
      </c>
      <c r="T4" s="133"/>
      <c r="U4" s="181"/>
      <c r="V4" s="183" t="s">
        <v>9</v>
      </c>
      <c r="W4" s="178"/>
      <c r="X4" s="178"/>
      <c r="Y4" s="178"/>
      <c r="Z4" s="132" t="s">
        <v>8</v>
      </c>
      <c r="AA4" s="133"/>
      <c r="AB4" s="134"/>
      <c r="AC4" s="137" t="s">
        <v>10</v>
      </c>
      <c r="AD4" s="138"/>
      <c r="AE4" s="138"/>
      <c r="AF4" s="139"/>
      <c r="AG4" s="143" t="s">
        <v>11</v>
      </c>
      <c r="AH4" s="138"/>
      <c r="AI4" s="144"/>
      <c r="AJ4" s="147" t="s">
        <v>12</v>
      </c>
      <c r="AK4" s="138"/>
      <c r="AL4" s="138"/>
      <c r="AM4" s="139"/>
      <c r="AN4" s="143" t="s">
        <v>11</v>
      </c>
      <c r="AO4" s="138"/>
      <c r="AP4" s="149"/>
    </row>
    <row r="5" spans="1:43" ht="12.75" customHeight="1" thickBot="1">
      <c r="A5" s="166"/>
      <c r="B5" s="167"/>
      <c r="C5" s="167"/>
      <c r="D5" s="167"/>
      <c r="E5" s="167"/>
      <c r="F5" s="167"/>
      <c r="G5" s="168"/>
      <c r="H5" s="166"/>
      <c r="I5" s="167"/>
      <c r="J5" s="168"/>
      <c r="K5" s="166"/>
      <c r="L5" s="167"/>
      <c r="M5" s="167"/>
      <c r="N5" s="168"/>
      <c r="O5" s="179"/>
      <c r="P5" s="180"/>
      <c r="Q5" s="180"/>
      <c r="R5" s="180"/>
      <c r="S5" s="135"/>
      <c r="T5" s="135"/>
      <c r="U5" s="182"/>
      <c r="V5" s="184"/>
      <c r="W5" s="180"/>
      <c r="X5" s="180"/>
      <c r="Y5" s="180"/>
      <c r="Z5" s="135"/>
      <c r="AA5" s="135"/>
      <c r="AB5" s="136"/>
      <c r="AC5" s="140"/>
      <c r="AD5" s="141"/>
      <c r="AE5" s="141"/>
      <c r="AF5" s="142"/>
      <c r="AG5" s="145"/>
      <c r="AH5" s="141"/>
      <c r="AI5" s="146"/>
      <c r="AJ5" s="148"/>
      <c r="AK5" s="141"/>
      <c r="AL5" s="141"/>
      <c r="AM5" s="142"/>
      <c r="AN5" s="145"/>
      <c r="AO5" s="141"/>
      <c r="AP5" s="150"/>
    </row>
    <row r="6" spans="1:43" ht="24.95" customHeight="1">
      <c r="A6" s="105" t="s">
        <v>13</v>
      </c>
      <c r="B6" s="151" t="s">
        <v>14</v>
      </c>
      <c r="C6" s="152"/>
      <c r="D6" s="152"/>
      <c r="E6" s="152"/>
      <c r="F6" s="152"/>
      <c r="G6" s="153"/>
      <c r="H6" s="154">
        <v>5</v>
      </c>
      <c r="I6" s="155"/>
      <c r="J6" s="156"/>
      <c r="K6" s="154">
        <f>233671-K7</f>
        <v>219971</v>
      </c>
      <c r="L6" s="155"/>
      <c r="M6" s="155"/>
      <c r="N6" s="156"/>
      <c r="O6" s="131">
        <f>233671-O7</f>
        <v>219971</v>
      </c>
      <c r="P6" s="130"/>
      <c r="Q6" s="130"/>
      <c r="R6" s="130"/>
      <c r="S6" s="119">
        <f>ROUNDDOWN(O6/$K$6*100,1)</f>
        <v>100</v>
      </c>
      <c r="T6" s="120"/>
      <c r="U6" s="128"/>
      <c r="V6" s="129">
        <f>233671-V7</f>
        <v>219971</v>
      </c>
      <c r="W6" s="130"/>
      <c r="X6" s="130"/>
      <c r="Y6" s="130"/>
      <c r="Z6" s="119">
        <f>ROUNDDOWN(V6/$K$6*100,1)</f>
        <v>100</v>
      </c>
      <c r="AA6" s="120"/>
      <c r="AB6" s="128"/>
      <c r="AC6" s="131">
        <f>233671-AC7</f>
        <v>219971</v>
      </c>
      <c r="AD6" s="130"/>
      <c r="AE6" s="130"/>
      <c r="AF6" s="130"/>
      <c r="AG6" s="119">
        <f>ROUNDDOWN(AC6/$K$6*100,1)</f>
        <v>100</v>
      </c>
      <c r="AH6" s="120"/>
      <c r="AI6" s="128"/>
      <c r="AJ6" s="129">
        <f>233671-AJ7</f>
        <v>219971</v>
      </c>
      <c r="AK6" s="130"/>
      <c r="AL6" s="130"/>
      <c r="AM6" s="130"/>
      <c r="AN6" s="119">
        <f>ROUNDDOWN(AJ6/$K$6*100,1)</f>
        <v>100</v>
      </c>
      <c r="AO6" s="120"/>
      <c r="AP6" s="121"/>
      <c r="AQ6" s="5"/>
    </row>
    <row r="7" spans="1:43" ht="24.95" customHeight="1">
      <c r="A7" s="105"/>
      <c r="B7" s="122" t="s">
        <v>15</v>
      </c>
      <c r="C7" s="123"/>
      <c r="D7" s="123"/>
      <c r="E7" s="123"/>
      <c r="F7" s="123"/>
      <c r="G7" s="124"/>
      <c r="H7" s="125">
        <v>1</v>
      </c>
      <c r="I7" s="113"/>
      <c r="J7" s="126"/>
      <c r="K7" s="125">
        <v>13700</v>
      </c>
      <c r="L7" s="113"/>
      <c r="M7" s="113"/>
      <c r="N7" s="126"/>
      <c r="O7" s="125">
        <v>13700</v>
      </c>
      <c r="P7" s="113"/>
      <c r="Q7" s="113"/>
      <c r="R7" s="114"/>
      <c r="S7" s="115">
        <f>ROUNDDOWN(O7/$K$7*100,1)</f>
        <v>100</v>
      </c>
      <c r="T7" s="116"/>
      <c r="U7" s="127"/>
      <c r="V7" s="112">
        <v>13700</v>
      </c>
      <c r="W7" s="113"/>
      <c r="X7" s="113"/>
      <c r="Y7" s="114"/>
      <c r="Z7" s="115">
        <f>ROUNDDOWN(V7/$K$7*100,1)</f>
        <v>100</v>
      </c>
      <c r="AA7" s="116"/>
      <c r="AB7" s="127"/>
      <c r="AC7" s="125">
        <v>13700</v>
      </c>
      <c r="AD7" s="113"/>
      <c r="AE7" s="113"/>
      <c r="AF7" s="114"/>
      <c r="AG7" s="115">
        <f>ROUNDDOWN(AC7/$K$7*100,1)</f>
        <v>100</v>
      </c>
      <c r="AH7" s="116"/>
      <c r="AI7" s="127"/>
      <c r="AJ7" s="112">
        <v>13700</v>
      </c>
      <c r="AK7" s="113"/>
      <c r="AL7" s="113"/>
      <c r="AM7" s="114"/>
      <c r="AN7" s="115">
        <f>ROUNDDOWN(AJ7/$K$7*100,1)</f>
        <v>100</v>
      </c>
      <c r="AO7" s="116"/>
      <c r="AP7" s="117"/>
    </row>
    <row r="8" spans="1:43" ht="24.95" customHeight="1">
      <c r="A8" s="105"/>
      <c r="B8" s="118" t="s">
        <v>16</v>
      </c>
      <c r="C8" s="89"/>
      <c r="D8" s="89"/>
      <c r="E8" s="89"/>
      <c r="F8" s="89"/>
      <c r="G8" s="90"/>
      <c r="H8" s="91">
        <v>7</v>
      </c>
      <c r="I8" s="92"/>
      <c r="J8" s="93"/>
      <c r="K8" s="91">
        <v>287992</v>
      </c>
      <c r="L8" s="92"/>
      <c r="M8" s="92"/>
      <c r="N8" s="93"/>
      <c r="O8" s="80">
        <v>254554</v>
      </c>
      <c r="P8" s="81"/>
      <c r="Q8" s="81"/>
      <c r="R8" s="81"/>
      <c r="S8" s="54">
        <f>ROUNDDOWN(O8/$K$8*100,1)</f>
        <v>88.3</v>
      </c>
      <c r="T8" s="55"/>
      <c r="U8" s="58"/>
      <c r="V8" s="82">
        <v>266857</v>
      </c>
      <c r="W8" s="81"/>
      <c r="X8" s="81"/>
      <c r="Y8" s="81"/>
      <c r="Z8" s="54">
        <f>ROUNDDOWN(V8/$K$8*100,1)</f>
        <v>92.6</v>
      </c>
      <c r="AA8" s="55"/>
      <c r="AB8" s="58"/>
      <c r="AC8" s="80">
        <v>270459</v>
      </c>
      <c r="AD8" s="81"/>
      <c r="AE8" s="81"/>
      <c r="AF8" s="81"/>
      <c r="AG8" s="54">
        <f>ROUNDDOWN(AC8/$K$8*100,1)</f>
        <v>93.9</v>
      </c>
      <c r="AH8" s="55"/>
      <c r="AI8" s="58"/>
      <c r="AJ8" s="82">
        <v>275048</v>
      </c>
      <c r="AK8" s="81"/>
      <c r="AL8" s="81"/>
      <c r="AM8" s="81"/>
      <c r="AN8" s="54">
        <f>ROUNDDOWN(AJ8/$K$8*100,1)</f>
        <v>95.5</v>
      </c>
      <c r="AO8" s="55"/>
      <c r="AP8" s="56"/>
    </row>
    <row r="9" spans="1:43" ht="24.95" customHeight="1">
      <c r="A9" s="106"/>
      <c r="B9" s="83" t="s">
        <v>17</v>
      </c>
      <c r="C9" s="84"/>
      <c r="D9" s="84"/>
      <c r="E9" s="84"/>
      <c r="F9" s="84"/>
      <c r="G9" s="85"/>
      <c r="H9" s="86">
        <v>11</v>
      </c>
      <c r="I9" s="87"/>
      <c r="J9" s="88"/>
      <c r="K9" s="86">
        <f>SUM(K6:N8)</f>
        <v>521663</v>
      </c>
      <c r="L9" s="87"/>
      <c r="M9" s="87"/>
      <c r="N9" s="88"/>
      <c r="O9" s="77">
        <f>SUM(O6:R8)</f>
        <v>488225</v>
      </c>
      <c r="P9" s="73"/>
      <c r="Q9" s="73"/>
      <c r="R9" s="73"/>
      <c r="S9" s="74">
        <f>ROUNDDOWN(O9/$K$9*100,1)</f>
        <v>93.5</v>
      </c>
      <c r="T9" s="75"/>
      <c r="U9" s="78"/>
      <c r="V9" s="72">
        <f>SUM(V6:Y8)</f>
        <v>500528</v>
      </c>
      <c r="W9" s="73"/>
      <c r="X9" s="73"/>
      <c r="Y9" s="73"/>
      <c r="Z9" s="74">
        <f>ROUNDDOWN(V9/$K$9*100,1)</f>
        <v>95.9</v>
      </c>
      <c r="AA9" s="75"/>
      <c r="AB9" s="76"/>
      <c r="AC9" s="77">
        <f>SUM(AC6:AF8)</f>
        <v>504130</v>
      </c>
      <c r="AD9" s="73"/>
      <c r="AE9" s="73"/>
      <c r="AF9" s="73"/>
      <c r="AG9" s="101">
        <f>ROUNDDOWN(AC9/$K$9*100,1)</f>
        <v>96.6</v>
      </c>
      <c r="AH9" s="102"/>
      <c r="AI9" s="103"/>
      <c r="AJ9" s="104">
        <f>SUM(AJ6:AM8)</f>
        <v>508719</v>
      </c>
      <c r="AK9" s="73"/>
      <c r="AL9" s="73"/>
      <c r="AM9" s="73"/>
      <c r="AN9" s="74">
        <f>ROUNDDOWN(AJ9/$K$9*100,1)</f>
        <v>97.5</v>
      </c>
      <c r="AO9" s="75"/>
      <c r="AP9" s="76"/>
    </row>
    <row r="10" spans="1:43" ht="24.95" customHeight="1">
      <c r="A10" s="105" t="s">
        <v>18</v>
      </c>
      <c r="B10" s="107" t="s">
        <v>19</v>
      </c>
      <c r="C10" s="107"/>
      <c r="D10" s="107"/>
      <c r="E10" s="107"/>
      <c r="F10" s="107"/>
      <c r="G10" s="108"/>
      <c r="H10" s="109">
        <v>63</v>
      </c>
      <c r="I10" s="110"/>
      <c r="J10" s="111"/>
      <c r="K10" s="109">
        <v>1050805</v>
      </c>
      <c r="L10" s="110"/>
      <c r="M10" s="110"/>
      <c r="N10" s="111"/>
      <c r="O10" s="99">
        <v>882141</v>
      </c>
      <c r="P10" s="95"/>
      <c r="Q10" s="95"/>
      <c r="R10" s="95"/>
      <c r="S10" s="96">
        <f>ROUNDDOWN(O10/$K$10*100,1)</f>
        <v>83.9</v>
      </c>
      <c r="T10" s="97"/>
      <c r="U10" s="100"/>
      <c r="V10" s="94">
        <v>944348</v>
      </c>
      <c r="W10" s="95"/>
      <c r="X10" s="95"/>
      <c r="Y10" s="95"/>
      <c r="Z10" s="96">
        <f>ROUNDDOWN(V10/$K$10*100,1)</f>
        <v>89.8</v>
      </c>
      <c r="AA10" s="97"/>
      <c r="AB10" s="98"/>
      <c r="AC10" s="99">
        <v>948610</v>
      </c>
      <c r="AD10" s="95"/>
      <c r="AE10" s="95"/>
      <c r="AF10" s="95"/>
      <c r="AG10" s="96">
        <f>ROUNDDOWN(AC10/$K$10*100,1)</f>
        <v>90.2</v>
      </c>
      <c r="AH10" s="97"/>
      <c r="AI10" s="100"/>
      <c r="AJ10" s="94">
        <v>1003086</v>
      </c>
      <c r="AK10" s="95"/>
      <c r="AL10" s="95"/>
      <c r="AM10" s="95"/>
      <c r="AN10" s="96">
        <f>ROUNDDOWN(AJ10/$K$10*100,1)</f>
        <v>95.4</v>
      </c>
      <c r="AO10" s="97"/>
      <c r="AP10" s="98"/>
    </row>
    <row r="11" spans="1:43" ht="24.95" customHeight="1">
      <c r="A11" s="105"/>
      <c r="B11" s="89" t="s">
        <v>20</v>
      </c>
      <c r="C11" s="89"/>
      <c r="D11" s="89"/>
      <c r="E11" s="89"/>
      <c r="F11" s="89"/>
      <c r="G11" s="90"/>
      <c r="H11" s="91">
        <v>216</v>
      </c>
      <c r="I11" s="92"/>
      <c r="J11" s="93"/>
      <c r="K11" s="91">
        <v>1119835</v>
      </c>
      <c r="L11" s="92"/>
      <c r="M11" s="92"/>
      <c r="N11" s="93"/>
      <c r="O11" s="80">
        <v>842002</v>
      </c>
      <c r="P11" s="81"/>
      <c r="Q11" s="81"/>
      <c r="R11" s="81"/>
      <c r="S11" s="54">
        <f>ROUNDDOWN(O11/$K$11*100,1)</f>
        <v>75.099999999999994</v>
      </c>
      <c r="T11" s="55"/>
      <c r="U11" s="58"/>
      <c r="V11" s="82">
        <v>953694</v>
      </c>
      <c r="W11" s="81"/>
      <c r="X11" s="81"/>
      <c r="Y11" s="81"/>
      <c r="Z11" s="54">
        <f>ROUNDDOWN(V11/$K$11*100,1)</f>
        <v>85.1</v>
      </c>
      <c r="AA11" s="55"/>
      <c r="AB11" s="56"/>
      <c r="AC11" s="80">
        <v>960652</v>
      </c>
      <c r="AD11" s="81"/>
      <c r="AE11" s="81"/>
      <c r="AF11" s="81"/>
      <c r="AG11" s="54">
        <f>ROUNDDOWN(AC11/$K$11*100,1)</f>
        <v>85.7</v>
      </c>
      <c r="AH11" s="55"/>
      <c r="AI11" s="58"/>
      <c r="AJ11" s="82">
        <v>1044861</v>
      </c>
      <c r="AK11" s="81"/>
      <c r="AL11" s="81"/>
      <c r="AM11" s="81"/>
      <c r="AN11" s="54">
        <f>ROUNDDOWN(AJ11/$K$11*100,1)</f>
        <v>93.3</v>
      </c>
      <c r="AO11" s="54"/>
      <c r="AP11" s="59"/>
    </row>
    <row r="12" spans="1:43" ht="24.95" customHeight="1">
      <c r="A12" s="106"/>
      <c r="B12" s="83" t="s">
        <v>17</v>
      </c>
      <c r="C12" s="84"/>
      <c r="D12" s="84"/>
      <c r="E12" s="84"/>
      <c r="F12" s="84"/>
      <c r="G12" s="85"/>
      <c r="H12" s="86">
        <f>SUM(H10:J11)</f>
        <v>279</v>
      </c>
      <c r="I12" s="87"/>
      <c r="J12" s="88"/>
      <c r="K12" s="86">
        <f>SUM(K10:N11)</f>
        <v>2170640</v>
      </c>
      <c r="L12" s="87"/>
      <c r="M12" s="87"/>
      <c r="N12" s="88"/>
      <c r="O12" s="77">
        <f>SUM(O10:R11)</f>
        <v>1724143</v>
      </c>
      <c r="P12" s="73"/>
      <c r="Q12" s="73"/>
      <c r="R12" s="73"/>
      <c r="S12" s="54">
        <f>ROUNDDOWN(O12/$K$12*100,1)</f>
        <v>79.400000000000006</v>
      </c>
      <c r="T12" s="55"/>
      <c r="U12" s="58"/>
      <c r="V12" s="72">
        <f>SUM(V10:Y11)</f>
        <v>1898042</v>
      </c>
      <c r="W12" s="73"/>
      <c r="X12" s="73"/>
      <c r="Y12" s="73"/>
      <c r="Z12" s="74">
        <f>ROUNDDOWN(V12/$K$12*100,1)</f>
        <v>87.4</v>
      </c>
      <c r="AA12" s="75"/>
      <c r="AB12" s="76"/>
      <c r="AC12" s="77">
        <f>SUM(AC10:AF11)</f>
        <v>1909262</v>
      </c>
      <c r="AD12" s="73"/>
      <c r="AE12" s="73"/>
      <c r="AF12" s="73"/>
      <c r="AG12" s="74">
        <f>ROUNDDOWN(AC12/$K$12*100,1)</f>
        <v>87.9</v>
      </c>
      <c r="AH12" s="75"/>
      <c r="AI12" s="78"/>
      <c r="AJ12" s="72">
        <f>SUM(AJ10:AJ11)</f>
        <v>2047947</v>
      </c>
      <c r="AK12" s="73"/>
      <c r="AL12" s="73"/>
      <c r="AM12" s="73"/>
      <c r="AN12" s="74">
        <f>ROUNDDOWN(AJ12/$K$12*100,1)</f>
        <v>94.3</v>
      </c>
      <c r="AO12" s="74"/>
      <c r="AP12" s="79"/>
    </row>
    <row r="13" spans="1:43" ht="24.95" customHeight="1">
      <c r="A13" s="46" t="s">
        <v>21</v>
      </c>
      <c r="B13" s="47"/>
      <c r="C13" s="47"/>
      <c r="D13" s="47"/>
      <c r="E13" s="47"/>
      <c r="F13" s="47"/>
      <c r="G13" s="48"/>
      <c r="H13" s="69">
        <f>H9+H12</f>
        <v>290</v>
      </c>
      <c r="I13" s="70"/>
      <c r="J13" s="71"/>
      <c r="K13" s="69">
        <f>SUM(K9,K12)</f>
        <v>2692303</v>
      </c>
      <c r="L13" s="70"/>
      <c r="M13" s="70"/>
      <c r="N13" s="71"/>
      <c r="O13" s="60">
        <f>SUM(O9,O12)</f>
        <v>2212368</v>
      </c>
      <c r="P13" s="61"/>
      <c r="Q13" s="61"/>
      <c r="R13" s="61"/>
      <c r="S13" s="32">
        <f>ROUNDDOWN(O13/$K$13*100,1)</f>
        <v>82.1</v>
      </c>
      <c r="T13" s="33"/>
      <c r="U13" s="37"/>
      <c r="V13" s="62">
        <f>SUM(V9,V12)</f>
        <v>2398570</v>
      </c>
      <c r="W13" s="61"/>
      <c r="X13" s="61"/>
      <c r="Y13" s="61"/>
      <c r="Z13" s="32">
        <f>ROUNDDOWN(V13/$K$13*100,1)</f>
        <v>89</v>
      </c>
      <c r="AA13" s="33"/>
      <c r="AB13" s="34"/>
      <c r="AC13" s="60">
        <f>SUM(AC9,AC12)</f>
        <v>2413392</v>
      </c>
      <c r="AD13" s="61"/>
      <c r="AE13" s="61"/>
      <c r="AF13" s="61"/>
      <c r="AG13" s="32">
        <f>ROUNDDOWN(AC13/$K$13*100,1)</f>
        <v>89.6</v>
      </c>
      <c r="AH13" s="33"/>
      <c r="AI13" s="37"/>
      <c r="AJ13" s="62">
        <f>SUM(AJ9,AJ12)</f>
        <v>2556666</v>
      </c>
      <c r="AK13" s="61"/>
      <c r="AL13" s="61"/>
      <c r="AM13" s="61"/>
      <c r="AN13" s="32">
        <f>ROUNDDOWN(AJ13/$K$13*100,1)</f>
        <v>94.9</v>
      </c>
      <c r="AO13" s="32"/>
      <c r="AP13" s="39"/>
    </row>
    <row r="14" spans="1:43" ht="24.95" customHeight="1">
      <c r="A14" s="6"/>
      <c r="B14" s="63" t="s">
        <v>22</v>
      </c>
      <c r="C14" s="64"/>
      <c r="D14" s="64"/>
      <c r="E14" s="64"/>
      <c r="F14" s="64"/>
      <c r="G14" s="65"/>
      <c r="H14" s="66">
        <f>H7+H8+H12</f>
        <v>287</v>
      </c>
      <c r="I14" s="67"/>
      <c r="J14" s="68"/>
      <c r="K14" s="66">
        <f>SUM(K7:N8,K12)</f>
        <v>2472332</v>
      </c>
      <c r="L14" s="67"/>
      <c r="M14" s="67"/>
      <c r="N14" s="68"/>
      <c r="O14" s="57">
        <f>SUM(O7:R8,O12)</f>
        <v>1992397</v>
      </c>
      <c r="P14" s="53"/>
      <c r="Q14" s="53"/>
      <c r="R14" s="53"/>
      <c r="S14" s="54">
        <f>ROUNDDOWN(O14/$K$14*100,1)</f>
        <v>80.5</v>
      </c>
      <c r="T14" s="55"/>
      <c r="U14" s="58"/>
      <c r="V14" s="52">
        <f>SUM(V7:Y8,V12)</f>
        <v>2178599</v>
      </c>
      <c r="W14" s="53"/>
      <c r="X14" s="53"/>
      <c r="Y14" s="53"/>
      <c r="Z14" s="54">
        <f>ROUNDDOWN(V14/$K$14*100,1)</f>
        <v>88.1</v>
      </c>
      <c r="AA14" s="55"/>
      <c r="AB14" s="56"/>
      <c r="AC14" s="57">
        <f>SUM(AC7:AF8,AC12)</f>
        <v>2193421</v>
      </c>
      <c r="AD14" s="53"/>
      <c r="AE14" s="53"/>
      <c r="AF14" s="53"/>
      <c r="AG14" s="54">
        <f>ROUNDDOWN(AC14/$K$14*100,1)</f>
        <v>88.7</v>
      </c>
      <c r="AH14" s="55"/>
      <c r="AI14" s="58"/>
      <c r="AJ14" s="52">
        <f>SUM(AJ7:AM8,AJ12)</f>
        <v>2336695</v>
      </c>
      <c r="AK14" s="53"/>
      <c r="AL14" s="53"/>
      <c r="AM14" s="53"/>
      <c r="AN14" s="54">
        <f>ROUNDDOWN(AJ14/$K$14*100,1)</f>
        <v>94.5</v>
      </c>
      <c r="AO14" s="54"/>
      <c r="AP14" s="59"/>
    </row>
    <row r="15" spans="1:43" ht="24.95" customHeight="1" thickBot="1">
      <c r="A15" s="46" t="s">
        <v>23</v>
      </c>
      <c r="B15" s="47"/>
      <c r="C15" s="47"/>
      <c r="D15" s="47"/>
      <c r="E15" s="47"/>
      <c r="F15" s="47"/>
      <c r="G15" s="48"/>
      <c r="H15" s="49">
        <v>29298</v>
      </c>
      <c r="I15" s="50"/>
      <c r="J15" s="51"/>
      <c r="K15" s="49">
        <v>11149507</v>
      </c>
      <c r="L15" s="50"/>
      <c r="M15" s="50"/>
      <c r="N15" s="51"/>
      <c r="O15" s="35">
        <v>3103749</v>
      </c>
      <c r="P15" s="36"/>
      <c r="Q15" s="36"/>
      <c r="R15" s="36"/>
      <c r="S15" s="32">
        <f>ROUNDDOWN(O15/$K$15*100,1)</f>
        <v>27.8</v>
      </c>
      <c r="T15" s="33"/>
      <c r="U15" s="37"/>
      <c r="V15" s="38">
        <v>8609248</v>
      </c>
      <c r="W15" s="36"/>
      <c r="X15" s="36"/>
      <c r="Y15" s="36"/>
      <c r="Z15" s="32">
        <f>ROUNDDOWN(V15/$K$15*100,1)</f>
        <v>77.2</v>
      </c>
      <c r="AA15" s="33"/>
      <c r="AB15" s="34"/>
      <c r="AC15" s="35">
        <v>3272122</v>
      </c>
      <c r="AD15" s="36"/>
      <c r="AE15" s="36"/>
      <c r="AF15" s="36"/>
      <c r="AG15" s="32">
        <f>ROUNDDOWN(AC15/$K$15*100,1)</f>
        <v>29.3</v>
      </c>
      <c r="AH15" s="33"/>
      <c r="AI15" s="37"/>
      <c r="AJ15" s="38">
        <v>10082375</v>
      </c>
      <c r="AK15" s="36"/>
      <c r="AL15" s="36"/>
      <c r="AM15" s="36"/>
      <c r="AN15" s="32">
        <f>ROUNDDOWN(AJ15/$K$15*100,1)</f>
        <v>90.4</v>
      </c>
      <c r="AO15" s="32"/>
      <c r="AP15" s="39"/>
    </row>
    <row r="16" spans="1:43" ht="24.95" customHeight="1" thickTop="1" thickBot="1">
      <c r="A16" s="40" t="s">
        <v>24</v>
      </c>
      <c r="B16" s="41"/>
      <c r="C16" s="41"/>
      <c r="D16" s="41"/>
      <c r="E16" s="41"/>
      <c r="F16" s="41"/>
      <c r="G16" s="42"/>
      <c r="H16" s="43">
        <f>SUM(H9,H12,H15)</f>
        <v>29588</v>
      </c>
      <c r="I16" s="44"/>
      <c r="J16" s="45"/>
      <c r="K16" s="43">
        <f>SUM(K9,K12,K15)</f>
        <v>13841810</v>
      </c>
      <c r="L16" s="44"/>
      <c r="M16" s="44"/>
      <c r="N16" s="45"/>
      <c r="O16" s="29">
        <f>SUM(O9,O12,O15)</f>
        <v>5316117</v>
      </c>
      <c r="P16" s="25"/>
      <c r="Q16" s="25"/>
      <c r="R16" s="25"/>
      <c r="S16" s="26">
        <f>ROUNDDOWN(O16/$K$16*100,1)</f>
        <v>38.4</v>
      </c>
      <c r="T16" s="27"/>
      <c r="U16" s="30"/>
      <c r="V16" s="24">
        <f>V9+V12+V15</f>
        <v>11007818</v>
      </c>
      <c r="W16" s="25"/>
      <c r="X16" s="25"/>
      <c r="Y16" s="25"/>
      <c r="Z16" s="26">
        <f>ROUNDDOWN(V16/$K$16*100,1)</f>
        <v>79.5</v>
      </c>
      <c r="AA16" s="27"/>
      <c r="AB16" s="28"/>
      <c r="AC16" s="29">
        <f>AC9+AC12+AC15</f>
        <v>5685514</v>
      </c>
      <c r="AD16" s="25"/>
      <c r="AE16" s="25"/>
      <c r="AF16" s="25"/>
      <c r="AG16" s="26">
        <f>ROUNDDOWN(AC16/$K$16*100,1)</f>
        <v>41</v>
      </c>
      <c r="AH16" s="27"/>
      <c r="AI16" s="30"/>
      <c r="AJ16" s="24">
        <f>AJ9+AJ12+AJ15</f>
        <v>12639041</v>
      </c>
      <c r="AK16" s="25"/>
      <c r="AL16" s="25"/>
      <c r="AM16" s="25"/>
      <c r="AN16" s="26">
        <f>ROUNDDOWN(AJ16/$K$16*100,1)</f>
        <v>91.3</v>
      </c>
      <c r="AO16" s="26"/>
      <c r="AP16" s="31"/>
    </row>
    <row r="17" spans="1:42" ht="24.95" customHeight="1">
      <c r="A17" s="7" t="s">
        <v>25</v>
      </c>
      <c r="B17" s="8" t="s">
        <v>26</v>
      </c>
      <c r="C17" s="9" t="s">
        <v>27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10"/>
      <c r="AA17" s="10"/>
      <c r="AB17" s="10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42" ht="13.5">
      <c r="A18" s="7"/>
      <c r="B18" s="13" t="s">
        <v>28</v>
      </c>
      <c r="C18" s="20" t="s">
        <v>29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3.5">
      <c r="A19" s="7"/>
      <c r="B19" s="1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ht="13.5">
      <c r="A20" s="7"/>
      <c r="B20" s="14" t="s">
        <v>30</v>
      </c>
      <c r="C20" s="10" t="s">
        <v>31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42" ht="13.5">
      <c r="B21" s="14" t="s">
        <v>32</v>
      </c>
      <c r="C21" s="15" t="s">
        <v>33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7"/>
      <c r="AD21" s="17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42" ht="13.5">
      <c r="B22" s="14" t="s">
        <v>34</v>
      </c>
      <c r="C22" s="18" t="s">
        <v>35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8"/>
      <c r="W22" s="18"/>
      <c r="X22" s="18"/>
      <c r="Y22" s="18"/>
      <c r="Z22" s="18"/>
      <c r="AA22" s="18"/>
      <c r="AB22" s="18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42" ht="13.5">
      <c r="B23" s="14" t="s">
        <v>36</v>
      </c>
      <c r="C23" s="18" t="s">
        <v>37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1"/>
      <c r="AO23" s="11"/>
      <c r="AP23" s="11"/>
    </row>
    <row r="25" spans="1:42" ht="24.95" customHeight="1">
      <c r="J25" s="19"/>
      <c r="K25" s="22"/>
      <c r="L25" s="22"/>
      <c r="M25" s="22"/>
      <c r="N25" s="22"/>
      <c r="O25" s="22"/>
      <c r="P25" s="22"/>
      <c r="Q25" s="22"/>
    </row>
    <row r="26" spans="1:42" ht="24.95" customHeight="1">
      <c r="L26" s="22"/>
      <c r="M26" s="23"/>
      <c r="N26" s="23"/>
      <c r="O26" s="23"/>
      <c r="P26" s="23"/>
    </row>
  </sheetData>
  <mergeCells count="141">
    <mergeCell ref="A1:AP1"/>
    <mergeCell ref="AK2:AP2"/>
    <mergeCell ref="A3:G5"/>
    <mergeCell ref="H3:J5"/>
    <mergeCell ref="K3:N5"/>
    <mergeCell ref="O3:AB3"/>
    <mergeCell ref="AC3:AP3"/>
    <mergeCell ref="O4:R5"/>
    <mergeCell ref="S4:U5"/>
    <mergeCell ref="V4:Y5"/>
    <mergeCell ref="Z4:AB5"/>
    <mergeCell ref="AC4:AF5"/>
    <mergeCell ref="AG4:AI5"/>
    <mergeCell ref="AJ4:AM5"/>
    <mergeCell ref="AN4:AP5"/>
    <mergeCell ref="A6:A9"/>
    <mergeCell ref="B6:G6"/>
    <mergeCell ref="H6:J6"/>
    <mergeCell ref="K6:N6"/>
    <mergeCell ref="O6:R6"/>
    <mergeCell ref="AN6:AP6"/>
    <mergeCell ref="B7:G7"/>
    <mergeCell ref="H7:J7"/>
    <mergeCell ref="K7:N7"/>
    <mergeCell ref="O7:R7"/>
    <mergeCell ref="S7:U7"/>
    <mergeCell ref="V7:Y7"/>
    <mergeCell ref="Z7:AB7"/>
    <mergeCell ref="AC7:AF7"/>
    <mergeCell ref="AG7:AI7"/>
    <mergeCell ref="S6:U6"/>
    <mergeCell ref="V6:Y6"/>
    <mergeCell ref="Z6:AB6"/>
    <mergeCell ref="AC6:AF6"/>
    <mergeCell ref="AG6:AI6"/>
    <mergeCell ref="AJ6:AM6"/>
    <mergeCell ref="AJ7:AM7"/>
    <mergeCell ref="AN7:AP7"/>
    <mergeCell ref="B8:G8"/>
    <mergeCell ref="H8:J8"/>
    <mergeCell ref="K8:N8"/>
    <mergeCell ref="O8:R8"/>
    <mergeCell ref="S8:U8"/>
    <mergeCell ref="V8:Y8"/>
    <mergeCell ref="Z8:AB8"/>
    <mergeCell ref="AC8:AF8"/>
    <mergeCell ref="A10:A12"/>
    <mergeCell ref="B10:G10"/>
    <mergeCell ref="H10:J10"/>
    <mergeCell ref="K10:N10"/>
    <mergeCell ref="O10:R10"/>
    <mergeCell ref="S10:U10"/>
    <mergeCell ref="AG8:AI8"/>
    <mergeCell ref="AJ8:AM8"/>
    <mergeCell ref="AN8:AP8"/>
    <mergeCell ref="B9:G9"/>
    <mergeCell ref="H9:J9"/>
    <mergeCell ref="K9:N9"/>
    <mergeCell ref="O9:R9"/>
    <mergeCell ref="S9:U9"/>
    <mergeCell ref="V9:Y9"/>
    <mergeCell ref="Z9:AB9"/>
    <mergeCell ref="V10:Y10"/>
    <mergeCell ref="Z10:AB10"/>
    <mergeCell ref="AC10:AF10"/>
    <mergeCell ref="AG10:AI10"/>
    <mergeCell ref="AJ10:AM10"/>
    <mergeCell ref="AN10:AP10"/>
    <mergeCell ref="AC9:AF9"/>
    <mergeCell ref="AG9:AI9"/>
    <mergeCell ref="AJ9:AM9"/>
    <mergeCell ref="AN9:AP9"/>
    <mergeCell ref="B12:G12"/>
    <mergeCell ref="H12:J12"/>
    <mergeCell ref="K12:N12"/>
    <mergeCell ref="O12:R12"/>
    <mergeCell ref="S12:U12"/>
    <mergeCell ref="B11:G11"/>
    <mergeCell ref="H11:J11"/>
    <mergeCell ref="K11:N11"/>
    <mergeCell ref="O11:R11"/>
    <mergeCell ref="S11:U11"/>
    <mergeCell ref="V12:Y12"/>
    <mergeCell ref="Z12:AB12"/>
    <mergeCell ref="AC12:AF12"/>
    <mergeCell ref="AG12:AI12"/>
    <mergeCell ref="AJ12:AM12"/>
    <mergeCell ref="AN12:AP12"/>
    <mergeCell ref="Z11:AB11"/>
    <mergeCell ref="AC11:AF11"/>
    <mergeCell ref="AG11:AI11"/>
    <mergeCell ref="AJ11:AM11"/>
    <mergeCell ref="AN11:AP11"/>
    <mergeCell ref="V11:Y11"/>
    <mergeCell ref="B14:G14"/>
    <mergeCell ref="H14:J14"/>
    <mergeCell ref="K14:N14"/>
    <mergeCell ref="O14:R14"/>
    <mergeCell ref="S14:U14"/>
    <mergeCell ref="A13:G13"/>
    <mergeCell ref="H13:J13"/>
    <mergeCell ref="K13:N13"/>
    <mergeCell ref="O13:R13"/>
    <mergeCell ref="S13:U13"/>
    <mergeCell ref="V14:Y14"/>
    <mergeCell ref="Z14:AB14"/>
    <mergeCell ref="AC14:AF14"/>
    <mergeCell ref="AG14:AI14"/>
    <mergeCell ref="AJ14:AM14"/>
    <mergeCell ref="AN14:AP14"/>
    <mergeCell ref="Z13:AB13"/>
    <mergeCell ref="AC13:AF13"/>
    <mergeCell ref="AG13:AI13"/>
    <mergeCell ref="AJ13:AM13"/>
    <mergeCell ref="AN13:AP13"/>
    <mergeCell ref="V13:Y13"/>
    <mergeCell ref="Z15:AB15"/>
    <mergeCell ref="AC15:AF15"/>
    <mergeCell ref="AG15:AI15"/>
    <mergeCell ref="AJ15:AM15"/>
    <mergeCell ref="AN15:AP15"/>
    <mergeCell ref="A16:G16"/>
    <mergeCell ref="H16:J16"/>
    <mergeCell ref="K16:N16"/>
    <mergeCell ref="O16:R16"/>
    <mergeCell ref="S16:U16"/>
    <mergeCell ref="A15:G15"/>
    <mergeCell ref="H15:J15"/>
    <mergeCell ref="K15:N15"/>
    <mergeCell ref="O15:R15"/>
    <mergeCell ref="S15:U15"/>
    <mergeCell ref="V15:Y15"/>
    <mergeCell ref="C18:AP19"/>
    <mergeCell ref="K25:Q25"/>
    <mergeCell ref="L26:P26"/>
    <mergeCell ref="V16:Y16"/>
    <mergeCell ref="Z16:AB16"/>
    <mergeCell ref="AC16:AF16"/>
    <mergeCell ref="AG16:AI16"/>
    <mergeCell ref="AJ16:AM16"/>
    <mergeCell ref="AN16:AP16"/>
  </mergeCells>
  <phoneticPr fontId="3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H29道路現況総括表</vt:lpstr>
      <vt:lpstr>H29道路現況総括表!Print_Area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549703</dc:creator>
  <cp:lastModifiedBy>549703</cp:lastModifiedBy>
  <dcterms:created xsi:type="dcterms:W3CDTF">2018-02-07T00:43:29Z</dcterms:created>
  <dcterms:modified xsi:type="dcterms:W3CDTF">2018-02-07T01:05:07Z</dcterms:modified>
</cp:coreProperties>
</file>